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Presupuesto Anual 202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<sst xmlns="http://schemas.openxmlformats.org/spreadsheetml/2006/main" count="26" uniqueCount="25">
  <si>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Empleado</t>
  </si>
  <si>
    <t>Aguinaldo</t>
  </si>
  <si>
    <t>Total de ingresos</t>
  </si>
  <si>
    <t>Sueldo Ordinario</t>
  </si>
  <si>
    <t>INFONAVIT</t>
  </si>
  <si>
    <t>IMSS</t>
  </si>
  <si>
    <t>Totales</t>
  </si>
  <si>
    <t>Vacaciones</t>
  </si>
  <si>
    <t>Puntual/Asist</t>
  </si>
  <si>
    <t>Gasto total</t>
  </si>
  <si>
    <t xml:space="preserve"> </t>
  </si>
  <si>
    <t>Presupuesto Anual 2023</t>
  </si>
  <si>
    <t>Salario Integrado</t>
  </si>
  <si>
    <t>Salario     Diario</t>
  </si>
  <si>
    <t>Otras Percepciones</t>
  </si>
  <si>
    <t>Prima Vacacional</t>
  </si>
  <si>
    <t>Impuesto Estatal</t>
  </si>
  <si>
    <t>© Copyright 2023 Nominax</t>
  </si>
  <si>
    <t xml:space="preserve">Días Aguinaldo:  </t>
  </si>
  <si>
    <t xml:space="preserve">Prima Vacacional:  </t>
  </si>
  <si>
    <t xml:space="preserve">Bono Puntualidad:  </t>
  </si>
  <si>
    <t xml:space="preserve">Bono Asistencia:  </t>
  </si>
  <si>
    <t xml:space="preserve">Impuesto Estatal:  </t>
  </si>
  <si>
    <t xml:space="preserve">Prima de Riesgo:  </t>
  </si>
  <si>
    <t xml:space="preserve">Salario Mínimo: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</si>
</sst>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%"/>
    <numFmt numFmtId="174" formatCode="0.0000%"/>
    <numFmt numFmtId="175" formatCode="0.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sz val="20"/>
      <color indexed="9"/>
      <name val="Calibri"/>
      <family val="2"/>
    </font>
    <font>
      <b/>
      <sz val="10"/>
      <color indexed="18"/>
      <name val="Arial"/>
      <family val="2"/>
    </font>
    <font>
      <b/>
      <sz val="11"/>
      <color indexed="18"/>
      <name val="Calibri"/>
      <family val="2"/>
    </font>
    <font>
      <b/>
      <sz val="20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82B7D"/>
      <name val="Calibri"/>
      <family val="2"/>
    </font>
    <font>
      <b/>
      <sz val="20"/>
      <color theme="0"/>
      <name val="Calibri"/>
      <family val="2"/>
    </font>
    <font>
      <b/>
      <sz val="10"/>
      <color rgb="FF082B7D"/>
      <name val="Arial"/>
      <family val="2"/>
    </font>
    <font>
      <b/>
      <sz val="11"/>
      <color rgb="FF082B7D"/>
      <name val="Calibri"/>
      <family val="2"/>
    </font>
    <font>
      <sz val="11"/>
      <color theme="1" tint="0.04998999834060669"/>
      <name val="Calibri"/>
      <family val="2"/>
    </font>
    <font>
      <b/>
      <sz val="20"/>
      <color rgb="FFFFFFFF"/>
      <name val="Calibri"/>
      <family val="2"/>
    </font>
    <font>
      <b/>
      <sz val="20"/>
      <color rgb="FF15ABDD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9CE"/>
        <bgColor indexed="64"/>
      </patternFill>
    </fill>
    <fill>
      <patternFill patternType="solid">
        <fgColor rgb="FF082B7D"/>
        <bgColor indexed="64"/>
      </patternFill>
    </fill>
    <fill>
      <patternFill patternType="solid">
        <fgColor rgb="FFF3FBFD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rgb="FF3F3F3F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52" applyFont="1" applyFill="1" applyBorder="1" applyAlignment="1" applyProtection="1">
      <alignment horizontal="center" vertical="center" wrapText="1"/>
      <protection locked="0"/>
    </xf>
    <xf numFmtId="44" fontId="0" fillId="34" borderId="10" xfId="52" applyNumberFormat="1" applyFont="1" applyFill="1" applyBorder="1" applyAlignment="1" applyProtection="1">
      <alignment horizontal="center" vertical="center" wrapText="1"/>
      <protection locked="0"/>
    </xf>
    <xf numFmtId="44" fontId="39" fillId="33" borderId="10" xfId="56" applyNumberFormat="1" applyFont="1" applyFill="1" applyBorder="1" applyAlignment="1">
      <alignment horizontal="center" vertical="center" wrapText="1"/>
    </xf>
    <xf numFmtId="0" fontId="26" fillId="35" borderId="11" xfId="56" applyNumberFormat="1" applyFont="1" applyFill="1" applyBorder="1" applyAlignment="1" applyProtection="1">
      <alignment horizontal="center" vertical="center"/>
      <protection/>
    </xf>
    <xf numFmtId="0" fontId="0" fillId="34" borderId="10" xfId="52" applyFont="1" applyFill="1" applyBorder="1" applyAlignment="1" applyProtection="1">
      <alignment vertical="center"/>
      <protection locked="0"/>
    </xf>
    <xf numFmtId="9" fontId="0" fillId="34" borderId="10" xfId="52" applyNumberFormat="1" applyFont="1" applyFill="1" applyBorder="1" applyAlignment="1" applyProtection="1">
      <alignment vertical="center"/>
      <protection locked="0"/>
    </xf>
    <xf numFmtId="175" fontId="0" fillId="34" borderId="10" xfId="52" applyNumberFormat="1" applyFont="1" applyFill="1" applyBorder="1" applyAlignment="1" applyProtection="1">
      <alignment vertical="center"/>
      <protection locked="0"/>
    </xf>
    <xf numFmtId="44" fontId="0" fillId="34" borderId="10" xfId="52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/>
    </xf>
    <xf numFmtId="0" fontId="40" fillId="36" borderId="0" xfId="0" applyFont="1" applyFill="1" applyAlignment="1">
      <alignment horizontal="center"/>
    </xf>
    <xf numFmtId="0" fontId="41" fillId="36" borderId="0" xfId="0" applyFont="1" applyFill="1" applyBorder="1" applyAlignment="1">
      <alignment horizontal="right" vertical="center"/>
    </xf>
    <xf numFmtId="0" fontId="37" fillId="36" borderId="0" xfId="0" applyFont="1" applyFill="1" applyAlignment="1">
      <alignment horizontal="center"/>
    </xf>
    <xf numFmtId="0" fontId="37" fillId="36" borderId="0" xfId="0" applyFont="1" applyFill="1" applyAlignment="1">
      <alignment/>
    </xf>
    <xf numFmtId="0" fontId="42" fillId="33" borderId="10" xfId="56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44" fontId="39" fillId="36" borderId="10" xfId="56" applyNumberFormat="1" applyFont="1" applyFill="1" applyBorder="1" applyAlignment="1">
      <alignment horizontal="center" vertical="center" wrapText="1"/>
    </xf>
    <xf numFmtId="44" fontId="39" fillId="36" borderId="12" xfId="59" applyNumberFormat="1" applyFont="1" applyFill="1" applyBorder="1" applyAlignment="1">
      <alignment horizontal="center" vertical="center" wrapText="1"/>
    </xf>
    <xf numFmtId="44" fontId="42" fillId="36" borderId="10" xfId="59" applyNumberFormat="1" applyFont="1" applyFill="1" applyBorder="1" applyAlignment="1">
      <alignment horizontal="center" vertical="center" wrapText="1"/>
    </xf>
    <xf numFmtId="44" fontId="37" fillId="36" borderId="10" xfId="59" applyNumberFormat="1" applyFont="1" applyFill="1" applyBorder="1" applyAlignment="1">
      <alignment horizontal="center" vertical="center" wrapText="1"/>
    </xf>
    <xf numFmtId="44" fontId="42" fillId="36" borderId="13" xfId="59" applyNumberFormat="1" applyFont="1" applyFill="1" applyBorder="1" applyAlignment="1">
      <alignment horizontal="center" vertical="center" wrapText="1"/>
    </xf>
    <xf numFmtId="44" fontId="39" fillId="36" borderId="13" xfId="59" applyNumberFormat="1" applyFont="1" applyFill="1" applyBorder="1" applyAlignment="1">
      <alignment horizontal="center" vertical="center" wrapText="1"/>
    </xf>
    <xf numFmtId="0" fontId="42" fillId="33" borderId="10" xfId="56" applyNumberFormat="1" applyFont="1" applyFill="1" applyBorder="1" applyAlignment="1" applyProtection="1">
      <alignment horizontal="center" vertical="center" wrapText="1"/>
      <protection/>
    </xf>
    <xf numFmtId="44" fontId="39" fillId="33" borderId="13" xfId="59" applyNumberFormat="1" applyFont="1" applyFill="1" applyBorder="1" applyAlignment="1">
      <alignment horizontal="center" vertical="center" wrapText="1"/>
    </xf>
    <xf numFmtId="44" fontId="0" fillId="36" borderId="0" xfId="44" applyFont="1" applyFill="1" applyAlignment="1">
      <alignment/>
    </xf>
    <xf numFmtId="44" fontId="37" fillId="36" borderId="0" xfId="44" applyFont="1" applyFill="1" applyAlignment="1">
      <alignment/>
    </xf>
    <xf numFmtId="0" fontId="43" fillId="36" borderId="0" xfId="0" applyFont="1" applyFill="1" applyAlignment="1">
      <alignment/>
    </xf>
    <xf numFmtId="0" fontId="44" fillId="36" borderId="0" xfId="0" applyFont="1" applyFill="1" applyAlignment="1">
      <alignment horizontal="center"/>
    </xf>
    <xf numFmtId="44" fontId="26" fillId="35" borderId="14" xfId="59" applyNumberFormat="1" applyFont="1" applyFill="1" applyBorder="1" applyAlignment="1">
      <alignment horizontal="center" vertical="center" wrapText="1"/>
    </xf>
    <xf numFmtId="44" fontId="26" fillId="35" borderId="15" xfId="59" applyNumberFormat="1" applyFont="1" applyFill="1" applyBorder="1" applyAlignment="1">
      <alignment horizontal="center" vertical="center" wrapText="1"/>
    </xf>
    <xf numFmtId="44" fontId="26" fillId="35" borderId="16" xfId="59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1181100</xdr:colOff>
      <xdr:row>1</xdr:row>
      <xdr:rowOff>333375</xdr:rowOff>
    </xdr:from>
    <xdr:to>
      <xdr:col>11</xdr:col>
      <xdr:colOff>323850</xdr:colOff>
      <xdr:row>1</xdr:row>
      <xdr:rowOff>771525</xdr:rowOff>
    </xdr:to>
    <xdr:sp>
      <xdr:nvSpPr>
        <xdr:cNvPr id="1" name="Rectangle: Rounded Corners 1"/>
        <xdr:cNvSpPr>
          <a:spLocks/>
        </xdr:cNvSpPr>
      </xdr:nvSpPr>
      <xdr:spPr>
        <a:xfrm>
          <a:off x="4648200" y="933450"/>
          <a:ext cx="6153150" cy="438150"/>
        </a:xfrm>
        <a:prstGeom prst="roundRect">
          <a:avLst/>
        </a:prstGeom>
        <a:solidFill>
          <a:srgbClr val="F2F2F2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0</xdr:colOff>
      <xdr:row>1</xdr:row>
      <xdr:rowOff>419100</xdr:rowOff>
    </xdr:from>
    <xdr:ext cx="6115050" cy="266700"/>
    <xdr:sp>
      <xdr:nvSpPr>
        <xdr:cNvPr id="2" name="TextBox 1"/>
        <xdr:cNvSpPr txBox="1">
          <a:spLocks noChangeArrowheads="1"/>
        </xdr:cNvSpPr>
      </xdr:nvSpPr>
      <xdr:spPr>
        <a:xfrm>
          <a:off x="4648200" y="1019175"/>
          <a:ext cx="6115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Captura las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prestaciones y valores generales</a:t>
          </a:r>
        </a:p>
      </xdr:txBody>
    </xdr:sp>
    <xdr:clientData/>
  </xdr:oneCellAnchor>
  <xdr:twoCellAnchor>
    <xdr:from>
      <xdr:col>5</xdr:col>
      <xdr:colOff>1181100</xdr:colOff>
      <xdr:row>9</xdr:row>
      <xdr:rowOff>342900</xdr:rowOff>
    </xdr:from>
    <xdr:to>
      <xdr:col>11</xdr:col>
      <xdr:colOff>190500</xdr:colOff>
      <xdr:row>9</xdr:row>
      <xdr:rowOff>790575</xdr:rowOff>
    </xdr:to>
    <xdr:sp>
      <xdr:nvSpPr>
        <xdr:cNvPr id="3" name="Rectangle: Rounded Corners 3"/>
        <xdr:cNvSpPr>
          <a:spLocks/>
        </xdr:cNvSpPr>
      </xdr:nvSpPr>
      <xdr:spPr>
        <a:xfrm>
          <a:off x="4648200" y="3600450"/>
          <a:ext cx="6019800" cy="447675"/>
        </a:xfrm>
        <a:prstGeom prst="roundRect">
          <a:avLst/>
        </a:prstGeom>
        <a:solidFill>
          <a:srgbClr val="F2F2F2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1181100</xdr:colOff>
      <xdr:row>9</xdr:row>
      <xdr:rowOff>447675</xdr:rowOff>
    </xdr:from>
    <xdr:ext cx="5981700" cy="304800"/>
    <xdr:sp>
      <xdr:nvSpPr>
        <xdr:cNvPr id="4" name="TextBox 1"/>
        <xdr:cNvSpPr txBox="1">
          <a:spLocks noChangeArrowheads="1"/>
        </xdr:cNvSpPr>
      </xdr:nvSpPr>
      <xdr:spPr>
        <a:xfrm>
          <a:off x="4648200" y="3705225"/>
          <a:ext cx="5981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Captura los datos 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Empleados</a:t>
          </a:r>
        </a:p>
      </xdr:txBody>
    </xdr:sp>
    <xdr:clientData/>
  </xdr:oneCellAnchor>
  <xdr:twoCellAnchor editAs="oneCell">
    <xdr:from>
      <xdr:col>13</xdr:col>
      <xdr:colOff>857250</xdr:colOff>
      <xdr:row>0</xdr:row>
      <xdr:rowOff>171450</xdr:rowOff>
    </xdr:from>
    <xdr:to>
      <xdr:col>15</xdr:col>
      <xdr:colOff>142875</xdr:colOff>
      <xdr:row>0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96875" y="17145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4.57421875" style="10" customWidth="1"/>
    <col min="2" max="2" width="9.7109375" style="10" bestFit="1" customWidth="1"/>
    <col min="3" max="3" width="12.7109375" style="10" customWidth="1"/>
    <col min="4" max="4" width="10.7109375" style="10" bestFit="1" customWidth="1"/>
    <col min="5" max="5" width="14.28125" style="10" bestFit="1" customWidth="1"/>
    <col min="6" max="6" width="17.7109375" style="26" bestFit="1" customWidth="1"/>
    <col min="7" max="7" width="12.00390625" style="26" customWidth="1"/>
    <col min="8" max="8" width="20.57421875" style="26" customWidth="1"/>
    <col min="9" max="9" width="23.421875" style="26" customWidth="1"/>
    <col min="10" max="10" width="13.7109375" style="26" bestFit="1" customWidth="1"/>
    <col min="11" max="11" width="17.7109375" style="26" bestFit="1" customWidth="1"/>
    <col min="12" max="12" width="12.421875" style="26" customWidth="1"/>
    <col min="13" max="13" width="14.00390625" style="26" customWidth="1"/>
    <col min="14" max="14" width="13.7109375" style="26" customWidth="1"/>
    <col min="15" max="15" width="15.28125" style="27" customWidth="1"/>
    <col min="16" max="16" width="4.7109375" style="10" customWidth="1"/>
    <col min="17" max="16384" width="8.8515625" style="10" customWidth="1"/>
  </cols>
  <sheetData>
    <row r="1" spans="1:17" s="1" customFormat="1" ht="47.2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5" ht="68.25" customHeight="1">
      <c r="B2" s="11"/>
      <c r="C2" s="11"/>
      <c r="D2" s="11"/>
      <c r="E2" s="29"/>
      <c r="F2" s="11"/>
      <c r="G2" s="10"/>
      <c r="H2" s="10"/>
      <c r="I2" s="10"/>
      <c r="J2" s="10"/>
      <c r="K2" s="10"/>
      <c r="L2" s="10"/>
      <c r="M2" s="10"/>
      <c r="N2" s="10"/>
      <c r="O2" s="10"/>
    </row>
    <row r="3" spans="6:15" ht="18" customHeight="1">
      <c r="F3" s="10"/>
      <c r="G3" s="10"/>
      <c r="H3" s="12" t="s">
        <v>18</v>
      </c>
      <c r="I3" s="6">
        <v>0</v>
      </c>
      <c r="J3" s="10"/>
      <c r="K3" s="10"/>
      <c r="L3" s="10"/>
      <c r="M3" s="10"/>
      <c r="N3" s="10"/>
      <c r="O3" s="10"/>
    </row>
    <row r="4" spans="6:15" ht="20.25" customHeight="1">
      <c r="F4" s="10"/>
      <c r="G4" s="10"/>
      <c r="H4" s="12" t="s">
        <v>19</v>
      </c>
      <c r="I4" s="7">
        <v>0</v>
      </c>
      <c r="J4" s="10"/>
      <c r="K4" s="10"/>
      <c r="L4" s="10"/>
      <c r="M4" s="10"/>
      <c r="N4" s="10"/>
      <c r="O4" s="10"/>
    </row>
    <row r="5" spans="6:15" ht="21" customHeight="1">
      <c r="F5" s="10"/>
      <c r="G5" s="10"/>
      <c r="H5" s="12" t="s">
        <v>20</v>
      </c>
      <c r="I5" s="7">
        <v>0</v>
      </c>
      <c r="J5" s="10"/>
      <c r="K5" s="10"/>
      <c r="L5" s="10"/>
      <c r="M5" s="10"/>
      <c r="N5" s="10"/>
      <c r="O5" s="10"/>
    </row>
    <row r="6" spans="6:15" ht="20.25" customHeight="1">
      <c r="F6" s="10"/>
      <c r="G6" s="10"/>
      <c r="H6" s="12" t="s">
        <v>21</v>
      </c>
      <c r="I6" s="7">
        <v>0</v>
      </c>
      <c r="J6" s="10"/>
      <c r="K6" s="10"/>
      <c r="L6" s="10"/>
      <c r="M6" s="10"/>
      <c r="N6" s="10"/>
      <c r="O6" s="10"/>
    </row>
    <row r="7" spans="6:15" ht="19.5" customHeight="1">
      <c r="F7" s="10"/>
      <c r="G7" s="10"/>
      <c r="H7" s="12" t="s">
        <v>22</v>
      </c>
      <c r="I7" s="7">
        <v>0</v>
      </c>
      <c r="J7" s="10"/>
      <c r="K7" s="10"/>
      <c r="L7" s="10"/>
      <c r="M7" s="10"/>
      <c r="N7" s="10"/>
      <c r="O7" s="10"/>
    </row>
    <row r="8" spans="6:15" ht="21" customHeight="1">
      <c r="F8" s="10"/>
      <c r="G8" s="10"/>
      <c r="H8" s="12" t="s">
        <v>23</v>
      </c>
      <c r="I8" s="8">
        <v>0</v>
      </c>
      <c r="J8" s="10"/>
      <c r="K8" s="10"/>
      <c r="L8" s="10"/>
      <c r="M8" s="10"/>
      <c r="N8" s="10"/>
      <c r="O8" s="10"/>
    </row>
    <row r="9" spans="6:15" ht="21" customHeight="1">
      <c r="F9" s="10"/>
      <c r="G9" s="10"/>
      <c r="H9" s="12" t="s">
        <v>24</v>
      </c>
      <c r="I9" s="9">
        <v>0</v>
      </c>
      <c r="J9" s="10"/>
      <c r="K9" s="10"/>
      <c r="L9" s="10"/>
      <c r="M9" s="10"/>
      <c r="N9" s="10"/>
      <c r="O9" s="10"/>
    </row>
    <row r="10" spans="3:15" ht="69.75" customHeight="1">
      <c r="C10" s="10" t="s">
        <v>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s="13" customFormat="1" ht="35.25" customHeight="1">
      <c r="A11" s="10"/>
      <c r="B11" s="16" t="s">
        <v>0</v>
      </c>
      <c r="C11" s="17" t="s">
        <v>13</v>
      </c>
      <c r="D11" s="16" t="s">
        <v>7</v>
      </c>
      <c r="E11" s="17" t="s">
        <v>12</v>
      </c>
      <c r="F11" s="15" t="s">
        <v>3</v>
      </c>
      <c r="G11" s="15" t="s">
        <v>1</v>
      </c>
      <c r="H11" s="15" t="s">
        <v>15</v>
      </c>
      <c r="I11" s="15" t="s">
        <v>8</v>
      </c>
      <c r="J11" s="17" t="s">
        <v>14</v>
      </c>
      <c r="K11" s="15" t="s">
        <v>2</v>
      </c>
      <c r="L11" s="24" t="s">
        <v>16</v>
      </c>
      <c r="M11" s="15" t="s">
        <v>4</v>
      </c>
      <c r="N11" s="15" t="s">
        <v>5</v>
      </c>
      <c r="O11" s="5" t="s">
        <v>9</v>
      </c>
      <c r="P11" s="10"/>
    </row>
    <row r="12" spans="2:15" ht="36" customHeight="1" thickBot="1">
      <c r="B12" s="2">
        <v>1</v>
      </c>
      <c r="C12" s="3">
        <v>0</v>
      </c>
      <c r="D12" s="2">
        <v>6</v>
      </c>
      <c r="E12" s="3">
        <f aca="true" t="shared" si="0" ref="E12:E21">MIN(C12*((365+$D$12*$I$4+$I$3)/365),25*$I$9)</f>
        <v>0</v>
      </c>
      <c r="F12" s="18">
        <f>C12*365</f>
        <v>0</v>
      </c>
      <c r="G12" s="18">
        <f aca="true" t="shared" si="1" ref="G12:G21">C12*$I$3</f>
        <v>0</v>
      </c>
      <c r="H12" s="18">
        <f aca="true" t="shared" si="2" ref="H12:H21">C12*$I$4*D12</f>
        <v>0</v>
      </c>
      <c r="I12" s="18">
        <f aca="true" t="shared" si="3" ref="I12:I21">F12*$I$5+F12*$I$6</f>
        <v>0</v>
      </c>
      <c r="J12" s="3">
        <v>0</v>
      </c>
      <c r="K12" s="18">
        <f>F12+G12+H12+I12+J12</f>
        <v>0</v>
      </c>
      <c r="L12" s="18">
        <f>K12*$I$7</f>
        <v>0</v>
      </c>
      <c r="M12" s="18">
        <f>E12*365*5%</f>
        <v>0</v>
      </c>
      <c r="N12" s="18">
        <f>(E12*(5.15%+4.5%+$I$8)+IF(E12&gt;0,$I$9*20.4%,0)+MAX(E12-3*$I$9,0)*1.1%)*365</f>
        <v>0</v>
      </c>
      <c r="O12" s="19">
        <f>K12+L12+M12+N12</f>
        <v>0</v>
      </c>
    </row>
    <row r="13" spans="2:15" ht="32.25" customHeight="1" thickBot="1" thickTop="1">
      <c r="B13" s="2">
        <v>2</v>
      </c>
      <c r="C13" s="3"/>
      <c r="D13" s="2">
        <v>6</v>
      </c>
      <c r="E13" s="3">
        <f t="shared" si="0"/>
        <v>0</v>
      </c>
      <c r="F13" s="4">
        <f aca="true" t="shared" si="4" ref="F13:F21">C13*365</f>
        <v>0</v>
      </c>
      <c r="G13" s="4">
        <f t="shared" si="1"/>
        <v>0</v>
      </c>
      <c r="H13" s="4">
        <f t="shared" si="2"/>
        <v>0</v>
      </c>
      <c r="I13" s="4">
        <f t="shared" si="3"/>
        <v>0</v>
      </c>
      <c r="J13" s="3">
        <v>0</v>
      </c>
      <c r="K13" s="4">
        <f aca="true" t="shared" si="5" ref="K13:K21">F13+G13+H13+I13+J13</f>
        <v>0</v>
      </c>
      <c r="L13" s="4">
        <f aca="true" t="shared" si="6" ref="L13:L21">K13*$I$7</f>
        <v>0</v>
      </c>
      <c r="M13" s="4">
        <f aca="true" t="shared" si="7" ref="M13:M21">E13*365*5%</f>
        <v>0</v>
      </c>
      <c r="N13" s="4">
        <f aca="true" t="shared" si="8" ref="N13:N21">(E13*(5.15%+4.5%+$I$8)+IF(E13&gt;0,$I$9*20.4%,0)+MAX(E13-3*$I$9,0)*1.1%)*365</f>
        <v>0</v>
      </c>
      <c r="O13" s="25">
        <f aca="true" t="shared" si="9" ref="O13:O21">K13+L13+M13+N13</f>
        <v>0</v>
      </c>
    </row>
    <row r="14" spans="2:15" ht="30" customHeight="1" thickBot="1" thickTop="1">
      <c r="B14" s="2">
        <v>3</v>
      </c>
      <c r="C14" s="3"/>
      <c r="D14" s="2">
        <v>6</v>
      </c>
      <c r="E14" s="3">
        <f t="shared" si="0"/>
        <v>0</v>
      </c>
      <c r="F14" s="18">
        <f t="shared" si="4"/>
        <v>0</v>
      </c>
      <c r="G14" s="18">
        <f t="shared" si="1"/>
        <v>0</v>
      </c>
      <c r="H14" s="18">
        <f t="shared" si="2"/>
        <v>0</v>
      </c>
      <c r="I14" s="18">
        <f t="shared" si="3"/>
        <v>0</v>
      </c>
      <c r="J14" s="3">
        <v>0</v>
      </c>
      <c r="K14" s="18">
        <f t="shared" si="5"/>
        <v>0</v>
      </c>
      <c r="L14" s="18">
        <f t="shared" si="6"/>
        <v>0</v>
      </c>
      <c r="M14" s="18">
        <f t="shared" si="7"/>
        <v>0</v>
      </c>
      <c r="N14" s="18">
        <f t="shared" si="8"/>
        <v>0</v>
      </c>
      <c r="O14" s="23">
        <f t="shared" si="9"/>
        <v>0</v>
      </c>
    </row>
    <row r="15" spans="2:15" ht="32.25" customHeight="1" thickBot="1" thickTop="1">
      <c r="B15" s="2">
        <v>4</v>
      </c>
      <c r="C15" s="3"/>
      <c r="D15" s="2">
        <v>6</v>
      </c>
      <c r="E15" s="3">
        <f t="shared" si="0"/>
        <v>0</v>
      </c>
      <c r="F15" s="4">
        <f t="shared" si="4"/>
        <v>0</v>
      </c>
      <c r="G15" s="4">
        <f t="shared" si="1"/>
        <v>0</v>
      </c>
      <c r="H15" s="4">
        <f t="shared" si="2"/>
        <v>0</v>
      </c>
      <c r="I15" s="4">
        <f t="shared" si="3"/>
        <v>0</v>
      </c>
      <c r="J15" s="3">
        <v>0</v>
      </c>
      <c r="K15" s="4">
        <f t="shared" si="5"/>
        <v>0</v>
      </c>
      <c r="L15" s="4">
        <f t="shared" si="6"/>
        <v>0</v>
      </c>
      <c r="M15" s="4">
        <f t="shared" si="7"/>
        <v>0</v>
      </c>
      <c r="N15" s="4">
        <f t="shared" si="8"/>
        <v>0</v>
      </c>
      <c r="O15" s="25">
        <f t="shared" si="9"/>
        <v>0</v>
      </c>
    </row>
    <row r="16" spans="2:15" ht="30.75" customHeight="1" thickBot="1" thickTop="1">
      <c r="B16" s="2">
        <v>5</v>
      </c>
      <c r="C16" s="3"/>
      <c r="D16" s="2">
        <v>6</v>
      </c>
      <c r="E16" s="3">
        <f t="shared" si="0"/>
        <v>0</v>
      </c>
      <c r="F16" s="18">
        <f t="shared" si="4"/>
        <v>0</v>
      </c>
      <c r="G16" s="18">
        <f t="shared" si="1"/>
        <v>0</v>
      </c>
      <c r="H16" s="18">
        <f t="shared" si="2"/>
        <v>0</v>
      </c>
      <c r="I16" s="18">
        <f t="shared" si="3"/>
        <v>0</v>
      </c>
      <c r="J16" s="3">
        <v>0</v>
      </c>
      <c r="K16" s="18">
        <f t="shared" si="5"/>
        <v>0</v>
      </c>
      <c r="L16" s="18">
        <f t="shared" si="6"/>
        <v>0</v>
      </c>
      <c r="M16" s="18">
        <f t="shared" si="7"/>
        <v>0</v>
      </c>
      <c r="N16" s="18">
        <f t="shared" si="8"/>
        <v>0</v>
      </c>
      <c r="O16" s="23">
        <f t="shared" si="9"/>
        <v>0</v>
      </c>
    </row>
    <row r="17" spans="2:15" ht="30.75" customHeight="1" thickBot="1" thickTop="1">
      <c r="B17" s="2">
        <v>6</v>
      </c>
      <c r="C17" s="3"/>
      <c r="D17" s="2">
        <v>6</v>
      </c>
      <c r="E17" s="3">
        <f t="shared" si="0"/>
        <v>0</v>
      </c>
      <c r="F17" s="4">
        <f t="shared" si="4"/>
        <v>0</v>
      </c>
      <c r="G17" s="4">
        <f t="shared" si="1"/>
        <v>0</v>
      </c>
      <c r="H17" s="4">
        <f t="shared" si="2"/>
        <v>0</v>
      </c>
      <c r="I17" s="4">
        <f t="shared" si="3"/>
        <v>0</v>
      </c>
      <c r="J17" s="3">
        <v>0</v>
      </c>
      <c r="K17" s="4">
        <f t="shared" si="5"/>
        <v>0</v>
      </c>
      <c r="L17" s="4">
        <f t="shared" si="6"/>
        <v>0</v>
      </c>
      <c r="M17" s="4">
        <f t="shared" si="7"/>
        <v>0</v>
      </c>
      <c r="N17" s="4">
        <f t="shared" si="8"/>
        <v>0</v>
      </c>
      <c r="O17" s="25">
        <f t="shared" si="9"/>
        <v>0</v>
      </c>
    </row>
    <row r="18" spans="2:15" ht="30.75" customHeight="1" thickBot="1" thickTop="1">
      <c r="B18" s="2">
        <v>7</v>
      </c>
      <c r="C18" s="3"/>
      <c r="D18" s="2">
        <v>6</v>
      </c>
      <c r="E18" s="3">
        <f t="shared" si="0"/>
        <v>0</v>
      </c>
      <c r="F18" s="18">
        <f t="shared" si="4"/>
        <v>0</v>
      </c>
      <c r="G18" s="18">
        <f t="shared" si="1"/>
        <v>0</v>
      </c>
      <c r="H18" s="18">
        <f t="shared" si="2"/>
        <v>0</v>
      </c>
      <c r="I18" s="18">
        <f t="shared" si="3"/>
        <v>0</v>
      </c>
      <c r="J18" s="3">
        <v>0</v>
      </c>
      <c r="K18" s="18">
        <f t="shared" si="5"/>
        <v>0</v>
      </c>
      <c r="L18" s="18">
        <f t="shared" si="6"/>
        <v>0</v>
      </c>
      <c r="M18" s="18">
        <f t="shared" si="7"/>
        <v>0</v>
      </c>
      <c r="N18" s="18">
        <f t="shared" si="8"/>
        <v>0</v>
      </c>
      <c r="O18" s="23">
        <f t="shared" si="9"/>
        <v>0</v>
      </c>
    </row>
    <row r="19" spans="2:15" ht="32.25" customHeight="1" thickBot="1" thickTop="1">
      <c r="B19" s="2">
        <v>8</v>
      </c>
      <c r="C19" s="3"/>
      <c r="D19" s="2">
        <v>6</v>
      </c>
      <c r="E19" s="3">
        <f t="shared" si="0"/>
        <v>0</v>
      </c>
      <c r="F19" s="4">
        <f t="shared" si="4"/>
        <v>0</v>
      </c>
      <c r="G19" s="4">
        <f t="shared" si="1"/>
        <v>0</v>
      </c>
      <c r="H19" s="4">
        <f t="shared" si="2"/>
        <v>0</v>
      </c>
      <c r="I19" s="4">
        <f t="shared" si="3"/>
        <v>0</v>
      </c>
      <c r="J19" s="3">
        <v>0</v>
      </c>
      <c r="K19" s="4">
        <f t="shared" si="5"/>
        <v>0</v>
      </c>
      <c r="L19" s="4">
        <f t="shared" si="6"/>
        <v>0</v>
      </c>
      <c r="M19" s="4">
        <f t="shared" si="7"/>
        <v>0</v>
      </c>
      <c r="N19" s="4">
        <f t="shared" si="8"/>
        <v>0</v>
      </c>
      <c r="O19" s="25">
        <f t="shared" si="9"/>
        <v>0</v>
      </c>
    </row>
    <row r="20" spans="2:15" ht="30.75" customHeight="1" thickBot="1" thickTop="1">
      <c r="B20" s="2">
        <v>9</v>
      </c>
      <c r="C20" s="3"/>
      <c r="D20" s="2">
        <v>6</v>
      </c>
      <c r="E20" s="3">
        <f t="shared" si="0"/>
        <v>0</v>
      </c>
      <c r="F20" s="18">
        <f t="shared" si="4"/>
        <v>0</v>
      </c>
      <c r="G20" s="18">
        <f t="shared" si="1"/>
        <v>0</v>
      </c>
      <c r="H20" s="18">
        <f t="shared" si="2"/>
        <v>0</v>
      </c>
      <c r="I20" s="18">
        <f t="shared" si="3"/>
        <v>0</v>
      </c>
      <c r="J20" s="3">
        <v>0</v>
      </c>
      <c r="K20" s="18">
        <f t="shared" si="5"/>
        <v>0</v>
      </c>
      <c r="L20" s="18">
        <f t="shared" si="6"/>
        <v>0</v>
      </c>
      <c r="M20" s="18">
        <f t="shared" si="7"/>
        <v>0</v>
      </c>
      <c r="N20" s="18">
        <f t="shared" si="8"/>
        <v>0</v>
      </c>
      <c r="O20" s="23">
        <f t="shared" si="9"/>
        <v>0</v>
      </c>
    </row>
    <row r="21" spans="2:15" ht="27" customHeight="1" thickBot="1" thickTop="1">
      <c r="B21" s="2">
        <v>10</v>
      </c>
      <c r="C21" s="3"/>
      <c r="D21" s="2">
        <v>6</v>
      </c>
      <c r="E21" s="3">
        <f t="shared" si="0"/>
        <v>0</v>
      </c>
      <c r="F21" s="4">
        <f t="shared" si="4"/>
        <v>0</v>
      </c>
      <c r="G21" s="4">
        <f t="shared" si="1"/>
        <v>0</v>
      </c>
      <c r="H21" s="4">
        <f t="shared" si="2"/>
        <v>0</v>
      </c>
      <c r="I21" s="4">
        <f t="shared" si="3"/>
        <v>0</v>
      </c>
      <c r="J21" s="3">
        <v>0</v>
      </c>
      <c r="K21" s="4">
        <f t="shared" si="5"/>
        <v>0</v>
      </c>
      <c r="L21" s="4">
        <f t="shared" si="6"/>
        <v>0</v>
      </c>
      <c r="M21" s="4">
        <f t="shared" si="7"/>
        <v>0</v>
      </c>
      <c r="N21" s="4">
        <f t="shared" si="8"/>
        <v>0</v>
      </c>
      <c r="O21" s="25">
        <f t="shared" si="9"/>
        <v>0</v>
      </c>
    </row>
    <row r="22" spans="2:15" ht="35.25" customHeight="1" thickBot="1" thickTop="1">
      <c r="B22" s="30" t="s">
        <v>6</v>
      </c>
      <c r="C22" s="31"/>
      <c r="D22" s="31"/>
      <c r="E22" s="32"/>
      <c r="F22" s="20">
        <f aca="true" t="shared" si="10" ref="F22:O22">SUM(F12:F21)</f>
        <v>0</v>
      </c>
      <c r="G22" s="20">
        <f t="shared" si="10"/>
        <v>0</v>
      </c>
      <c r="H22" s="20">
        <f t="shared" si="10"/>
        <v>0</v>
      </c>
      <c r="I22" s="20">
        <f t="shared" si="10"/>
        <v>0</v>
      </c>
      <c r="J22" s="21">
        <f t="shared" si="10"/>
        <v>0</v>
      </c>
      <c r="K22" s="20">
        <f t="shared" si="10"/>
        <v>0</v>
      </c>
      <c r="L22" s="20">
        <f t="shared" si="10"/>
        <v>0</v>
      </c>
      <c r="M22" s="20">
        <f t="shared" si="10"/>
        <v>0</v>
      </c>
      <c r="N22" s="20">
        <f t="shared" si="10"/>
        <v>0</v>
      </c>
      <c r="O22" s="22">
        <f t="shared" si="10"/>
        <v>0</v>
      </c>
    </row>
    <row r="23" spans="6:15" ht="15" thickTop="1"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14.25">
      <c r="B24" s="28" t="s">
        <v>17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6:15" ht="14.25"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6:15" ht="14.25"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6:15" ht="14.25"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6:15" ht="14.25"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6:15" ht="14.25"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6:15" ht="14.25"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6:15" ht="14.25"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6:15" ht="14.25"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="10" customFormat="1" ht="14.25"/>
    <row r="34" s="10" customFormat="1" ht="14.25"/>
    <row r="35" s="10" customFormat="1" ht="14.25"/>
    <row r="36" s="10" customFormat="1" ht="14.25"/>
    <row r="37" s="10" customFormat="1" ht="14.25"/>
    <row r="38" s="10" customFormat="1" ht="14.25"/>
    <row r="39" s="10" customFormat="1" ht="14.25"/>
    <row r="40" s="10" customFormat="1" ht="14.25"/>
    <row r="41" s="10" customFormat="1" ht="14.25"/>
    <row r="42" s="10" customFormat="1" ht="14.25"/>
    <row r="43" s="10" customFormat="1" ht="14.25"/>
    <row r="44" s="10" customFormat="1" ht="14.25"/>
    <row r="45" s="10" customFormat="1" ht="14.25"/>
    <row r="46" s="10" customFormat="1" ht="14.25"/>
    <row r="47" s="10" customFormat="1" ht="14.25"/>
    <row r="48" s="10" customFormat="1" ht="14.25"/>
    <row r="49" spans="6:15" ht="14.25"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6:15" ht="14.25"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6:15" ht="14.25"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6:15" ht="14.25"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6:15" ht="14.25"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6:15" ht="14.25"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6:15" ht="14.25"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6:15" ht="14.25"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6:15" ht="14.25"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6:15" ht="14.25"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6:15" ht="14.25"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6:15" ht="14.25"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6:15" ht="14.25"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6" s="14" customFormat="1" ht="14.25">
      <c r="A62" s="10"/>
      <c r="P62" s="10"/>
    </row>
    <row r="63" spans="2:15" ht="14.25">
      <c r="B63" s="10" t="s">
        <v>10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6:15" ht="14.25"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6:15" ht="14.25"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3:4" ht="14.25">
      <c r="C66" s="26"/>
      <c r="D66" s="26"/>
    </row>
    <row r="67" spans="3:4" ht="14.25">
      <c r="C67" s="26"/>
      <c r="D67" s="26"/>
    </row>
    <row r="68" spans="3:4" ht="14.25">
      <c r="C68" s="26"/>
      <c r="D68" s="26"/>
    </row>
    <row r="69" spans="3:4" ht="14.25">
      <c r="C69" s="26"/>
      <c r="D69" s="26"/>
    </row>
    <row r="70" spans="3:4" ht="14.25">
      <c r="C70" s="26"/>
      <c r="D70" s="26"/>
    </row>
    <row r="71" spans="3:4" ht="14.25">
      <c r="C71" s="26"/>
      <c r="D71" s="26"/>
    </row>
    <row r="72" spans="3:4" ht="14.25">
      <c r="C72" s="26"/>
      <c r="D72" s="26"/>
    </row>
    <row r="73" spans="3:4" ht="14.25">
      <c r="C73" s="26"/>
      <c r="D73" s="26"/>
    </row>
    <row r="74" spans="3:4" ht="14.25">
      <c r="C74" s="26"/>
      <c r="D74" s="26"/>
    </row>
    <row r="75" spans="3:4" ht="14.25">
      <c r="C75" s="26"/>
      <c r="D75" s="26"/>
    </row>
    <row r="76" spans="3:4" ht="14.25">
      <c r="C76" s="26"/>
      <c r="D76" s="26"/>
    </row>
    <row r="77" spans="3:4" ht="14.25">
      <c r="C77" s="26"/>
      <c r="D77" s="26"/>
    </row>
    <row r="78" spans="3:4" ht="14.25">
      <c r="C78" s="26"/>
      <c r="D78" s="26"/>
    </row>
  </sheetData>
  <sheetProtection selectLockedCells="1"/>
  <mergeCells count="2">
    <mergeCell ref="B22:E22"/>
    <mergeCell ref="A1:Q1"/>
  </mergeCells>
  <printOptions/>
  <pageMargins left="0.7" right="0.7" top="0.75" bottom="0.75" header="0.3" footer="0.3"/>
  <pageSetup horizontalDpi="600" verticalDpi="600" orientation="portrait" r:id="rId2"/>
  <ignoredErrors>
    <ignoredError sqref="E12:E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anual de Nómina</dc:title>
  <dc:subject/>
  <dc:creator>ana.ramos@lanomina.com.mx</dc:creator>
  <cp:keywords>Nomina, Presupuesto</cp:keywords>
  <dc:description/>
  <cp:lastModifiedBy>Oscar Alejandro Ortíz Ramos</cp:lastModifiedBy>
  <dcterms:created xsi:type="dcterms:W3CDTF">2010-12-20T17:06:08Z</dcterms:created>
  <dcterms:modified xsi:type="dcterms:W3CDTF">2023-05-30T00:14:53Z</dcterms:modified>
  <cp:category>Herramientas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